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K:\Special Course\Basic Excel\"/>
    </mc:Choice>
  </mc:AlternateContent>
  <xr:revisionPtr revIDLastSave="0" documentId="13_ncr:1_{4000C82E-14D2-40A0-99F5-3307B3E5FF7A}" xr6:coauthVersionLast="47" xr6:coauthVersionMax="47" xr10:uidLastSave="{00000000-0000-0000-0000-000000000000}"/>
  <bookViews>
    <workbookView xWindow="-120" yWindow="-120" windowWidth="20730" windowHeight="11160" firstSheet="2" activeTab="8" xr2:uid="{C207D7E2-F897-41D6-8E87-B344198329C0}"/>
  </bookViews>
  <sheets>
    <sheet name="Function sum" sheetId="1" r:id="rId1"/>
    <sheet name="ตกแต่ง Excel" sheetId="2" r:id="rId2"/>
    <sheet name="Average" sheetId="3" r:id="rId3"/>
    <sheet name="Max-Min" sheetId="4" r:id="rId4"/>
    <sheet name="Baht Text" sheetId="7" r:id="rId5"/>
    <sheet name="workshop1" sheetId="6" r:id="rId6"/>
    <sheet name="Concatenate" sheetId="5" r:id="rId7"/>
    <sheet name="index,IF,Else" sheetId="8" r:id="rId8"/>
    <sheet name="ElseIF" sheetId="9" r:id="rId9"/>
  </sheets>
  <definedNames>
    <definedName name="_xlnm._FilterDatabase" localSheetId="6" hidden="1">Concatenate!$B$6:$E$6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9" i="9"/>
  <c r="D3" i="9"/>
  <c r="D27" i="8"/>
  <c r="G15" i="8" a="1"/>
  <c r="G15" i="8" s="1"/>
  <c r="G14" i="8" a="1"/>
  <c r="G14" i="8" s="1"/>
  <c r="E3" i="5"/>
  <c r="E2" i="5"/>
  <c r="B9" i="6"/>
  <c r="B8" i="6"/>
  <c r="B7" i="6"/>
  <c r="F2" i="7"/>
  <c r="F3" i="7"/>
  <c r="F4" i="7"/>
  <c r="F5" i="7"/>
  <c r="F6" i="7"/>
  <c r="F7" i="7"/>
  <c r="F8" i="7"/>
  <c r="F9" i="7"/>
  <c r="F10" i="7"/>
  <c r="F11" i="7"/>
  <c r="F12" i="7"/>
  <c r="F13" i="7"/>
  <c r="E2" i="4"/>
  <c r="E1" i="4"/>
  <c r="D2" i="3"/>
  <c r="E32" i="2"/>
  <c r="D32" i="2"/>
  <c r="C32" i="2"/>
  <c r="E27" i="2"/>
  <c r="D3" i="1"/>
  <c r="D2" i="1"/>
  <c r="D1" i="1"/>
  <c r="E6" i="5"/>
  <c r="D2" i="9"/>
  <c r="D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D14" i="2"/>
  <c r="E14" i="2" s="1"/>
  <c r="C14" i="2"/>
  <c r="E14" i="7"/>
  <c r="E11" i="5"/>
  <c r="E12" i="5"/>
  <c r="E13" i="5"/>
  <c r="E14" i="5"/>
  <c r="E15" i="5"/>
  <c r="E16" i="5"/>
  <c r="E5" i="5"/>
  <c r="E7" i="5"/>
  <c r="E8" i="5"/>
  <c r="E9" i="5"/>
  <c r="E1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<sst xmlns="http://schemas.openxmlformats.org/spreadsheetml/2006/main" count="136" uniqueCount="100">
  <si>
    <t>คงเหลือ</t>
  </si>
  <si>
    <t>ค่าใช้จ่ายทั้งวัน</t>
  </si>
  <si>
    <t>ลำดับที่</t>
  </si>
  <si>
    <t>ชื่อรายการ</t>
  </si>
  <si>
    <t>รายรับ</t>
  </si>
  <si>
    <t>รายจ่าย</t>
  </si>
  <si>
    <t>วันที่</t>
  </si>
  <si>
    <t>ได้เงินมาทำงาน</t>
  </si>
  <si>
    <t>KFC</t>
  </si>
  <si>
    <t>27/6/2024</t>
  </si>
  <si>
    <t>Total</t>
  </si>
  <si>
    <t>AVG =</t>
  </si>
  <si>
    <t>MAX</t>
  </si>
  <si>
    <t>MIN</t>
  </si>
  <si>
    <t>นาย</t>
  </si>
  <si>
    <t xml:space="preserve">ณัฐกฤษ </t>
  </si>
  <si>
    <t>ชัยจิรมงคล</t>
  </si>
  <si>
    <t>ยศศักดิ์</t>
  </si>
  <si>
    <t>แสงโสภิต</t>
  </si>
  <si>
    <t>รายได้</t>
  </si>
  <si>
    <t>คำนำหน้า</t>
  </si>
  <si>
    <t>ชื่อ</t>
  </si>
  <si>
    <t>นามสกุล</t>
  </si>
  <si>
    <t>ชื่อ-นามสกุล</t>
  </si>
  <si>
    <t>ลำดับ</t>
  </si>
  <si>
    <t>ยอดขายสินค้าประจำปี 2567</t>
  </si>
  <si>
    <t>รายการ</t>
  </si>
  <si>
    <t>Q1</t>
  </si>
  <si>
    <t>Q2</t>
  </si>
  <si>
    <t>Q3</t>
  </si>
  <si>
    <t>Q4</t>
  </si>
  <si>
    <t>รวม</t>
  </si>
  <si>
    <t>เครื่องแก้ว</t>
  </si>
  <si>
    <t>เครื่องครัว</t>
  </si>
  <si>
    <t>สุขภัณฑ์</t>
  </si>
  <si>
    <t>เครื่องนอน</t>
  </si>
  <si>
    <t>ยอดขายสูงสุด</t>
  </si>
  <si>
    <t>ยอดขายเฉลี่ย</t>
  </si>
  <si>
    <t>Column1</t>
  </si>
  <si>
    <t>ยอดรวมสินค้าทั้งหมด</t>
  </si>
  <si>
    <t>กาแฟ</t>
  </si>
  <si>
    <t>ข้าวไข่เจียว</t>
  </si>
  <si>
    <t>ข้าวกลางวัน</t>
  </si>
  <si>
    <t>ชื่อลูกค้า</t>
  </si>
  <si>
    <t>เวลา</t>
  </si>
  <si>
    <t>จำนวนเงิน</t>
  </si>
  <si>
    <t>a</t>
  </si>
  <si>
    <t>b</t>
  </si>
  <si>
    <t>c</t>
  </si>
  <si>
    <t>d</t>
  </si>
  <si>
    <t>e</t>
  </si>
  <si>
    <t>จำนวนยอดทั้งหมด</t>
  </si>
  <si>
    <t>f</t>
  </si>
  <si>
    <t>ค่าเฉลี่ย</t>
  </si>
  <si>
    <t>g</t>
  </si>
  <si>
    <t>ออเดอร์ยอดสูงสุด</t>
  </si>
  <si>
    <t>h</t>
  </si>
  <si>
    <t>ออเดอร์ยอดต่ำสุด</t>
  </si>
  <si>
    <t>i</t>
  </si>
  <si>
    <t>j</t>
  </si>
  <si>
    <t>k</t>
  </si>
  <si>
    <t>ดูยอดรายการเฉพาะออเดอร์</t>
  </si>
  <si>
    <t>l</t>
  </si>
  <si>
    <t>ระบุเลขที่ออเดอร์:</t>
  </si>
  <si>
    <t>m</t>
  </si>
  <si>
    <t>n</t>
  </si>
  <si>
    <t>จำนวนเงินที่ลูกค้าจ่าย</t>
  </si>
  <si>
    <t>o</t>
  </si>
  <si>
    <t>p</t>
  </si>
  <si>
    <t>q</t>
  </si>
  <si>
    <t>r</t>
  </si>
  <si>
    <t>s</t>
  </si>
  <si>
    <t>t</t>
  </si>
  <si>
    <t>u</t>
  </si>
  <si>
    <t>v</t>
  </si>
  <si>
    <t>w</t>
  </si>
  <si>
    <t>รวมทั้งสิ้น(ตัวอักษร)</t>
  </si>
  <si>
    <t>ส่วนลด</t>
  </si>
  <si>
    <t>ชื่อวิชา</t>
  </si>
  <si>
    <t>คะแนน</t>
  </si>
  <si>
    <t>เกรด</t>
  </si>
  <si>
    <t>ENG</t>
  </si>
  <si>
    <t>THA</t>
  </si>
  <si>
    <t>BIO</t>
  </si>
  <si>
    <t>PHYSIC</t>
  </si>
  <si>
    <t>ART</t>
  </si>
  <si>
    <t>COM</t>
  </si>
  <si>
    <t>CHEM</t>
  </si>
  <si>
    <t>ECON</t>
  </si>
  <si>
    <t>Remark</t>
  </si>
  <si>
    <t>A= 80-100</t>
  </si>
  <si>
    <t>B= 70-79</t>
  </si>
  <si>
    <t>C= 60-69</t>
  </si>
  <si>
    <t>F= &lt;60</t>
  </si>
  <si>
    <t>เงินมาทำงาน</t>
  </si>
  <si>
    <t>ข้าวมันไก่</t>
  </si>
  <si>
    <t>ชานม</t>
  </si>
  <si>
    <t>หุ้น</t>
  </si>
  <si>
    <t>ณัฐกฤษ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</si>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</sst>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:ss\ AM/PM;@"/>
    <numFmt numFmtId="165" formatCode="_([$THB]\ * #,##0.00_);_([$THB]\ * \(#,##0.00\);_([$THB]\ * &quot;-&quot;??_);_(@_)"/>
    <numFmt numFmtId="166" formatCode="[$-409]h:mm\ AM/PM;@"/>
  </numFmts>
  <fonts count="12" x14ac:knownFonts="1">
    <font>
      <sz val="11"/>
      <color theme="1"/>
      <name val="Aptos Narrow"/>
      <family val="2"/>
      <scheme val="minor"/>
    </font>
    <font>
      <sz val="22"/>
      <color theme="1"/>
      <name val="Cordia New"/>
      <family val="2"/>
    </font>
    <font>
      <sz val="11"/>
      <color theme="1"/>
      <name val="Tahoma"/>
      <family val="2"/>
    </font>
    <font>
      <sz val="20"/>
      <color theme="1"/>
      <name val="Tahoma"/>
      <family val="2"/>
    </font>
    <font>
      <sz val="8"/>
      <name val="Aptos Narrow"/>
      <family val="2"/>
      <scheme val="minor"/>
    </font>
    <font>
      <sz val="18"/>
      <color theme="1"/>
      <name val="Tahoma"/>
      <family val="2"/>
    </font>
    <font>
      <sz val="24"/>
      <color theme="1"/>
      <name val="Snap ITC"/>
      <family val="5"/>
    </font>
    <font>
      <sz val="24"/>
      <color theme="1"/>
      <name val="Tahoma"/>
      <family val="2"/>
    </font>
    <font>
      <b/>
      <sz val="16"/>
      <color theme="0"/>
      <name val="Tahoma"/>
      <family val="2"/>
    </font>
    <font>
      <sz val="16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0" xfId="0" applyNumberFormat="1" applyFont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9" xfId="0" applyFont="1" applyBorder="1" applyAlignment="1">
      <alignment horizontal="center" vertical="center"/>
    </xf>
    <xf numFmtId="164" fontId="10" fillId="0" borderId="1" xfId="0" applyNumberFormat="1" applyFont="1" applyBorder="1"/>
    <xf numFmtId="165" fontId="10" fillId="0" borderId="3" xfId="0" applyNumberFormat="1" applyFont="1" applyBorder="1"/>
    <xf numFmtId="166" fontId="10" fillId="0" borderId="1" xfId="0" applyNumberFormat="1" applyFont="1" applyBorder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10" fillId="0" borderId="8" xfId="0" applyNumberFormat="1" applyFont="1" applyBorder="1"/>
    <xf numFmtId="165" fontId="10" fillId="0" borderId="9" xfId="0" applyNumberFormat="1" applyFont="1" applyBorder="1"/>
    <xf numFmtId="0" fontId="9" fillId="0" borderId="1" xfId="0" applyFont="1" applyBorder="1"/>
    <xf numFmtId="0" fontId="11" fillId="0" borderId="0" xfId="0" applyFont="1"/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0" xfId="0" applyBorder="1"/>
    <xf numFmtId="14" fontId="0" fillId="0" borderId="0" xfId="0" applyNumberFormat="1"/>
  </cellXfs>
  <cellStyles count="1">
    <cellStyle name="Normal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5" formatCode="_([$THB]\ * #,##0.00_);_([$THB]\ * \(#,##0.00\);_([$THB]\ 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ahoma"/>
        <family val="2"/>
        <scheme val="none"/>
      </font>
    </dxf>
    <dxf>
      <numFmt numFmtId="0" formatCode="General"/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5" formatCode="_([$THB]\ * #,##0.00_);_([$THB]\ * \(#,##0.00\);_([$THB]\ * &quot;-&quot;??_);_(@_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4" formatCode="[$-409]h:mm:ss\ AM/P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9C80E3-A6FC-4EB2-845D-D6D346B641EE}" name="Table1" displayName="Table1" ref="A1:E14" totalsRowCount="1" headerRowDxfId="64" dataDxfId="62" totalsRowDxfId="60" headerRowBorderDxfId="63" tableBorderDxfId="61" totalsRowBorderDxfId="59">
  <autoFilter ref="A1:E13" xr:uid="{329C80E3-A6FC-4EB2-845D-D6D346B641EE}"/>
  <tableColumns count="5">
    <tableColumn id="1" xr3:uid="{0A1C4DBC-3B50-4A73-85EE-A1B6E0EC71EF}" name="ลำดับที่" totalsRowLabel="Total" dataDxfId="58" totalsRowDxfId="57"/>
    <tableColumn id="2" xr3:uid="{4E0AF892-E014-4939-9992-A63473279E22}" name="ชื่อรายการ" dataDxfId="56" totalsRowDxfId="55"/>
    <tableColumn id="3" xr3:uid="{9379A3DB-6F20-473E-A928-D53B4D23B1E5}" name="รายรับ" totalsRowFunction="custom" dataDxfId="54" totalsRowDxfId="53">
      <totalsRowFormula>SUM(Table1[รายรับ])</totalsRowFormula>
    </tableColumn>
    <tableColumn id="4" xr3:uid="{2CD2C9EC-AB4A-4BBD-9166-0B970244D42C}" name="รายจ่าย" totalsRowFunction="custom" dataDxfId="52" totalsRowDxfId="51">
      <totalsRowFormula>SUM(Table1[รายจ่าย])</totalsRowFormula>
    </tableColumn>
    <tableColumn id="5" xr3:uid="{0B1050F2-246B-44BA-BCB1-40BFE1365115}" name="วันที่" totalsRowFunction="custom" dataDxfId="50" totalsRowDxfId="49">
      <totalsRowFormula>Table1[[#Totals],[รายรับ]]-Table1[[#Totals],[รายจ่าย]]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3E48C5-8B93-4E72-9D73-64DA68BA581E}" name="Table6" displayName="Table6" ref="A22:E32" totalsRowCount="1" headerRowDxfId="20">
  <autoFilter ref="A22:E31" xr:uid="{1A3E48C5-8B93-4E72-9D73-64DA68BA581E}"/>
  <tableColumns count="5">
    <tableColumn id="1" xr3:uid="{264E4B72-16A7-4772-AF28-5B2D0E6E59FD}" name="ลำดับที่" totalsRowLabel="Total"/>
    <tableColumn id="2" xr3:uid="{D69C38B1-362E-4002-BF38-647F302C62EA}" name="รายการ"/>
    <tableColumn id="3" xr3:uid="{6F038D20-146A-4CDD-8825-AB07874378DC}" name="รายรับ" totalsRowFunction="custom">
      <totalsRowFormula>SUM(C23:C30)</totalsRowFormula>
    </tableColumn>
    <tableColumn id="4" xr3:uid="{FE069A50-E79A-4322-A245-1ED5A1D931AB}" name="รายจ่าย" totalsRowFunction="custom">
      <totalsRowFormula>SUM(D24:D30)</totalsRowFormula>
    </tableColumn>
    <tableColumn id="5" xr3:uid="{9D1B694C-D6DC-4374-A02E-8868A4C4F420}" name="วันที่" totalsRowFunction="custom">
      <totalsRowFormula>SUM(Table6[[#Totals],[รายรับ]:[รายจ่าย]])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20E542-B0B6-4CA3-BC01-6DF4A5086E3B}" name="Table14" displayName="Table14" ref="A1:F14" totalsRowCount="1" headerRowDxfId="48" headerRowBorderDxfId="47" tableBorderDxfId="46" totalsRowBorderDxfId="45">
  <autoFilter ref="A1:F13" xr:uid="{FA20E542-B0B6-4CA3-BC01-6DF4A5086E3B}"/>
  <tableColumns count="6">
    <tableColumn id="1" xr3:uid="{5572FE39-662D-4A5D-8495-AA789000EF70}" name="ลำดับที่" totalsRowLabel="Total" dataDxfId="44" totalsRowDxfId="19"/>
    <tableColumn id="2" xr3:uid="{6AC9F511-5322-40BC-90EF-E827BF1907F7}" name="ชื่อรายการ" dataDxfId="43" totalsRowDxfId="18"/>
    <tableColumn id="3" xr3:uid="{C8E95167-2E24-499F-9B1D-B06A47CE832D}" name="รายรับ" dataDxfId="42" totalsRowDxfId="17"/>
    <tableColumn id="4" xr3:uid="{ECBD4AA4-18B5-4360-8AC9-F19C473166F1}" name="รายจ่าย" dataDxfId="41" totalsRowDxfId="16"/>
    <tableColumn id="5" xr3:uid="{0D13D734-5DA9-41D8-A770-9A216A32CC21}" name="วันที่" totalsRowFunction="count" dataDxfId="40" totalsRowDxfId="15"/>
    <tableColumn id="6" xr3:uid="{B79266DD-3B11-4B00-A6A3-6A31743ABED0}" name="Column1" dataDxfId="13" totalsRowDxfId="14">
      <calculatedColumnFormula>BAHTTEXT(Table14[[#This Row],[รายจ่าย]])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5B5605-8E31-4291-B05A-4439794698EC}" name="Table4" displayName="Table4" ref="A2:G9" totalsRowShown="0" headerRowDxfId="39" dataDxfId="38">
  <autoFilter ref="A2:G9" xr:uid="{E15B5605-8E31-4291-B05A-4439794698EC}"/>
  <tableColumns count="7">
    <tableColumn id="1" xr3:uid="{0743BE24-A301-4733-8FFE-0F6D8554221E}" name="รายการ" dataDxfId="37"/>
    <tableColumn id="2" xr3:uid="{B7032ECE-BE5B-4E66-8EA8-D25215187829}" name="Q1" dataDxfId="36"/>
    <tableColumn id="3" xr3:uid="{C439C7E6-8EED-40B3-9EFC-C6F7741B6ED8}" name="Q2" dataDxfId="35"/>
    <tableColumn id="4" xr3:uid="{FAFF82CC-0568-440D-92C1-CFD9CB9AFE85}" name="Q3" dataDxfId="34"/>
    <tableColumn id="5" xr3:uid="{D5DAD4E7-E1F4-4A30-9059-272C19DCCE72}" name="Q4" dataDxfId="33"/>
    <tableColumn id="6" xr3:uid="{DDE39537-815F-4FAF-8044-CE585B1E3B1F}" name="รวม" dataDxfId="32">
      <calculatedColumnFormula>SUM(Table4[[#This Row],[Q1]:[Q4]])</calculatedColumnFormula>
    </tableColumn>
    <tableColumn id="7" xr3:uid="{DB5BF9E1-2038-4D48-87DD-EF6FBE15D8BB}" name="Column1" dataDxfId="31">
      <calculatedColumnFormula>BAHTTEXT(Table4[[#This Row],[รวม]])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997AF4-B521-4E2A-8C0E-CCBEF28BAE87}" name="Table2" displayName="Table2" ref="A1:G16" totalsRowShown="0" headerRowDxfId="12" dataDxfId="11">
  <autoFilter ref="A1:G16" xr:uid="{E2997AF4-B521-4E2A-8C0E-CCBEF28BAE87}"/>
  <tableColumns count="7">
    <tableColumn id="1" xr3:uid="{21BA68F4-4363-4BA1-9BEC-18B99E901461}" name="ลำดับ" dataDxfId="10"/>
    <tableColumn id="2" xr3:uid="{CE4664E4-2B90-456A-8617-4B994503B2B5}" name="คำนำหน้า" dataDxfId="9"/>
    <tableColumn id="3" xr3:uid="{1BC08C47-5163-45EC-8D27-97D489AF1502}" name="ชื่อ" dataDxfId="8"/>
    <tableColumn id="4" xr3:uid="{B90B1C6B-BDC8-4CA0-B36E-0F60597C1780}" name="นามสกุล" dataDxfId="7"/>
    <tableColumn id="5" xr3:uid="{D71C4B92-BAB3-490D-9F24-BB7CB005A67F}" name="ชื่อ-นามสกุล" dataDxfId="6">
      <calculatedColumnFormula>CONCATENATE(B2," ",C2," ",D2)</calculatedColumnFormula>
    </tableColumn>
    <tableColumn id="6" xr3:uid="{4D7AFC1E-B495-45AA-BCF4-41B4C1213DE2}" name="Column1" dataDxfId="5"/>
    <tableColumn id="7" xr3:uid="{D168BF11-3A33-4DEA-B980-215B1DC1CFBC}" name="Column2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E100B0-8F1C-46CA-930F-62A02AE4826D}" name="Table16" displayName="Table16" ref="A1:D25" totalsRowCount="1" headerRowDxfId="30" dataDxfId="28" totalsRowDxfId="26" headerRowBorderDxfId="29" tableBorderDxfId="27" totalsRowBorderDxfId="25">
  <autoFilter ref="A1:D24" xr:uid="{66E100B0-8F1C-46CA-930F-62A02AE4826D}"/>
  <tableColumns count="4">
    <tableColumn id="1" xr3:uid="{8AACA782-DF21-4BD8-ADBC-2FBACD778543}" name="ลำดับ" totalsRowLabel="Total" dataDxfId="24" totalsRowDxfId="3"/>
    <tableColumn id="2" xr3:uid="{3401A720-7F54-4FC4-B317-7C2347090075}" name="ชื่อลูกค้า" dataDxfId="23" totalsRowDxfId="2"/>
    <tableColumn id="3" xr3:uid="{3975661F-E4C2-45CF-AAD4-371507BE244B}" name="เวลา" dataDxfId="22" totalsRowDxfId="1">
      <calculatedColumnFormula>TODAY()</calculatedColumnFormula>
    </tableColumn>
    <tableColumn id="4" xr3:uid="{27F11F72-17BE-44DC-8C67-6E6AA8B4FB59}" name="จำนวนเงิน" totalsRowFunction="sum" dataDxfId="2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67B-7D23-4ABE-9B8E-AC65CF0B722C}">
  <dimension ref="A1:E14"/>
  <sheetViews>
    <sheetView workbookViewId="0">
      <selection activeCell="D4" sqref="D4"/>
    </sheetView>
  </sheetViews>
  <sheetFormatPr defaultRowHeight="15" x14ac:dyDescent="0.25"/>
  <cols>
    <col min="1" max="1" width="14.5703125" bestFit="1" customWidth="1"/>
    <col min="3" max="3" width="31.7109375" customWidth="1"/>
    <col min="4" max="4" width="14.5703125" bestFit="1" customWidth="1"/>
  </cols>
  <sheetData>
    <row r="1" spans="1:5" ht="33" x14ac:dyDescent="0.55000000000000004">
      <c r="A1" s="19">
        <v>150</v>
      </c>
      <c r="B1" s="18"/>
      <c r="C1" s="3" t="s">
        <v>19</v>
      </c>
      <c r="D1" s="19">
        <f>SUM(A1,A4)</f>
        <v>250</v>
      </c>
    </row>
    <row r="2" spans="1:5" ht="33" x14ac:dyDescent="0.55000000000000004">
      <c r="A2" s="19">
        <v>-30</v>
      </c>
      <c r="B2" s="18"/>
      <c r="C2" s="3" t="s">
        <v>1</v>
      </c>
      <c r="D2" s="19">
        <f>SUM(A2,A3)</f>
        <v>-80</v>
      </c>
    </row>
    <row r="3" spans="1:5" ht="33" x14ac:dyDescent="0.55000000000000004">
      <c r="A3" s="19">
        <v>-50</v>
      </c>
      <c r="B3" s="18"/>
      <c r="C3" s="3" t="s">
        <v>0</v>
      </c>
      <c r="D3" s="19">
        <f>SUM(D1:D2)</f>
        <v>170</v>
      </c>
    </row>
    <row r="4" spans="1:5" ht="33" x14ac:dyDescent="0.55000000000000004">
      <c r="A4" s="19">
        <v>100</v>
      </c>
      <c r="B4" s="18"/>
      <c r="C4" s="18"/>
      <c r="D4" s="19"/>
    </row>
    <row r="5" spans="1:5" ht="33" x14ac:dyDescent="0.75">
      <c r="A5" s="1"/>
      <c r="D5" s="2"/>
    </row>
    <row r="6" spans="1:5" x14ac:dyDescent="0.25">
      <c r="D6" s="2"/>
    </row>
    <row r="9" spans="1:5" x14ac:dyDescent="0.25">
      <c r="E9" s="2"/>
    </row>
    <row r="14" spans="1:5" x14ac:dyDescent="0.25">
      <c r="C1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A1DB-D7CA-48EF-8171-A7F4BAABBAEB}">
  <dimension ref="A1:E32"/>
  <sheetViews>
    <sheetView topLeftCell="A14" workbookViewId="0">
      <selection activeCell="D28" sqref="D28"/>
    </sheetView>
  </sheetViews>
  <sheetFormatPr defaultRowHeight="15" x14ac:dyDescent="0.25"/>
  <cols>
    <col min="1" max="1" width="15.140625" customWidth="1"/>
    <col min="2" max="2" width="17.85546875" customWidth="1"/>
    <col min="3" max="5" width="15.140625" customWidth="1"/>
  </cols>
  <sheetData>
    <row r="1" spans="1:5" ht="33.75" customHeight="1" x14ac:dyDescent="0.25">
      <c r="A1" s="25" t="s">
        <v>2</v>
      </c>
      <c r="B1" s="26" t="s">
        <v>3</v>
      </c>
      <c r="C1" s="26" t="s">
        <v>4</v>
      </c>
      <c r="D1" s="26" t="s">
        <v>5</v>
      </c>
      <c r="E1" s="27" t="s">
        <v>6</v>
      </c>
    </row>
    <row r="2" spans="1:5" ht="15.75" x14ac:dyDescent="0.25">
      <c r="A2" s="28">
        <v>1</v>
      </c>
      <c r="B2" s="29" t="s">
        <v>7</v>
      </c>
      <c r="C2" s="30">
        <v>300</v>
      </c>
      <c r="D2" s="30"/>
      <c r="E2" s="31" t="s">
        <v>9</v>
      </c>
    </row>
    <row r="3" spans="1:5" ht="15.75" x14ac:dyDescent="0.25">
      <c r="A3" s="28">
        <v>2</v>
      </c>
      <c r="B3" s="29" t="s">
        <v>40</v>
      </c>
      <c r="C3" s="30">
        <v>0</v>
      </c>
      <c r="D3" s="30">
        <v>40</v>
      </c>
      <c r="E3" s="31" t="s">
        <v>9</v>
      </c>
    </row>
    <row r="4" spans="1:5" ht="15.75" x14ac:dyDescent="0.25">
      <c r="A4" s="28">
        <v>3</v>
      </c>
      <c r="B4" s="29" t="s">
        <v>41</v>
      </c>
      <c r="C4" s="30">
        <v>0</v>
      </c>
      <c r="D4" s="30">
        <v>40</v>
      </c>
      <c r="E4" s="31" t="s">
        <v>9</v>
      </c>
    </row>
    <row r="5" spans="1:5" ht="15.75" x14ac:dyDescent="0.25">
      <c r="A5" s="28">
        <v>4</v>
      </c>
      <c r="B5" s="29" t="s">
        <v>42</v>
      </c>
      <c r="C5" s="30">
        <v>0</v>
      </c>
      <c r="D5" s="30">
        <v>40</v>
      </c>
      <c r="E5" s="31" t="s">
        <v>9</v>
      </c>
    </row>
    <row r="6" spans="1:5" ht="15.75" x14ac:dyDescent="0.25">
      <c r="A6" s="28">
        <v>5</v>
      </c>
      <c r="B6" s="29" t="s">
        <v>8</v>
      </c>
      <c r="C6" s="30">
        <v>0</v>
      </c>
      <c r="D6" s="30">
        <v>199</v>
      </c>
      <c r="E6" s="31" t="s">
        <v>9</v>
      </c>
    </row>
    <row r="7" spans="1:5" ht="15.75" x14ac:dyDescent="0.25">
      <c r="A7" s="28"/>
      <c r="B7" s="29"/>
      <c r="C7" s="30">
        <v>0</v>
      </c>
      <c r="D7" s="30"/>
      <c r="E7" s="31" t="s">
        <v>9</v>
      </c>
    </row>
    <row r="8" spans="1:5" ht="15.75" x14ac:dyDescent="0.25">
      <c r="A8" s="28"/>
      <c r="B8" s="29"/>
      <c r="C8" s="30">
        <v>0</v>
      </c>
      <c r="D8" s="30"/>
      <c r="E8" s="31" t="s">
        <v>9</v>
      </c>
    </row>
    <row r="9" spans="1:5" ht="15.75" x14ac:dyDescent="0.25">
      <c r="A9" s="28"/>
      <c r="B9" s="29"/>
      <c r="C9" s="30">
        <v>0</v>
      </c>
      <c r="D9" s="30"/>
      <c r="E9" s="31" t="s">
        <v>9</v>
      </c>
    </row>
    <row r="10" spans="1:5" ht="15.75" x14ac:dyDescent="0.25">
      <c r="A10" s="28"/>
      <c r="B10" s="29"/>
      <c r="C10" s="30">
        <v>0</v>
      </c>
      <c r="D10" s="30"/>
      <c r="E10" s="31" t="s">
        <v>9</v>
      </c>
    </row>
    <row r="11" spans="1:5" ht="15.75" x14ac:dyDescent="0.25">
      <c r="A11" s="28"/>
      <c r="B11" s="29"/>
      <c r="C11" s="30">
        <v>0</v>
      </c>
      <c r="D11" s="30"/>
      <c r="E11" s="31" t="s">
        <v>9</v>
      </c>
    </row>
    <row r="12" spans="1:5" ht="15.75" x14ac:dyDescent="0.25">
      <c r="A12" s="28"/>
      <c r="B12" s="29"/>
      <c r="C12" s="30">
        <v>0</v>
      </c>
      <c r="D12" s="30"/>
      <c r="E12" s="31" t="s">
        <v>9</v>
      </c>
    </row>
    <row r="13" spans="1:5" ht="15.75" x14ac:dyDescent="0.25">
      <c r="A13" s="32"/>
      <c r="B13" s="33"/>
      <c r="C13" s="30">
        <v>0</v>
      </c>
      <c r="D13" s="34"/>
      <c r="E13" s="31" t="s">
        <v>9</v>
      </c>
    </row>
    <row r="14" spans="1:5" ht="15.75" x14ac:dyDescent="0.25">
      <c r="A14" s="35" t="s">
        <v>10</v>
      </c>
      <c r="B14" s="33"/>
      <c r="C14" s="34">
        <f>SUM(Table1[รายรับ])</f>
        <v>300</v>
      </c>
      <c r="D14" s="34">
        <f>SUM(Table1[รายจ่าย])</f>
        <v>319</v>
      </c>
      <c r="E14" s="36">
        <f>Table1[[#Totals],[รายรับ]]-Table1[[#Totals],[รายจ่าย]]</f>
        <v>-19</v>
      </c>
    </row>
    <row r="22" spans="1:5" ht="15.75" x14ac:dyDescent="0.25">
      <c r="A22" s="40" t="s">
        <v>2</v>
      </c>
      <c r="B22" s="40" t="s">
        <v>26</v>
      </c>
      <c r="C22" s="40" t="s">
        <v>4</v>
      </c>
      <c r="D22" s="40" t="s">
        <v>5</v>
      </c>
      <c r="E22" s="40" t="s">
        <v>6</v>
      </c>
    </row>
    <row r="23" spans="1:5" x14ac:dyDescent="0.25">
      <c r="A23">
        <v>1</v>
      </c>
      <c r="B23" t="s">
        <v>94</v>
      </c>
      <c r="C23">
        <v>200</v>
      </c>
      <c r="E23" s="50">
        <v>45498</v>
      </c>
    </row>
    <row r="24" spans="1:5" x14ac:dyDescent="0.25">
      <c r="A24">
        <v>2</v>
      </c>
      <c r="B24" t="s">
        <v>95</v>
      </c>
      <c r="C24">
        <v>0</v>
      </c>
      <c r="D24">
        <v>-40</v>
      </c>
    </row>
    <row r="25" spans="1:5" x14ac:dyDescent="0.25">
      <c r="A25">
        <v>3</v>
      </c>
      <c r="B25" t="s">
        <v>96</v>
      </c>
      <c r="C25">
        <v>0</v>
      </c>
      <c r="D25">
        <v>-25</v>
      </c>
    </row>
    <row r="26" spans="1:5" x14ac:dyDescent="0.25">
      <c r="A26">
        <v>4</v>
      </c>
      <c r="B26" t="s">
        <v>97</v>
      </c>
      <c r="C26">
        <v>200</v>
      </c>
      <c r="D26">
        <v>0</v>
      </c>
    </row>
    <row r="27" spans="1:5" x14ac:dyDescent="0.25">
      <c r="A27">
        <v>5</v>
      </c>
      <c r="C27">
        <v>0</v>
      </c>
      <c r="D27">
        <v>-150</v>
      </c>
      <c r="E27" s="50">
        <f ca="1">TODAY()</f>
        <v>45498</v>
      </c>
    </row>
    <row r="28" spans="1:5" x14ac:dyDescent="0.25">
      <c r="A28">
        <v>6</v>
      </c>
      <c r="C28">
        <v>0</v>
      </c>
      <c r="D28">
        <v>0</v>
      </c>
    </row>
    <row r="29" spans="1:5" x14ac:dyDescent="0.25">
      <c r="A29">
        <v>7</v>
      </c>
      <c r="C29">
        <v>0</v>
      </c>
      <c r="D29">
        <v>0</v>
      </c>
    </row>
    <row r="30" spans="1:5" x14ac:dyDescent="0.25">
      <c r="A30">
        <v>8</v>
      </c>
      <c r="C30">
        <v>0</v>
      </c>
      <c r="D30">
        <v>0</v>
      </c>
    </row>
    <row r="32" spans="1:5" x14ac:dyDescent="0.25">
      <c r="A32" t="s">
        <v>10</v>
      </c>
      <c r="C32">
        <f>SUM(C23:C30)</f>
        <v>400</v>
      </c>
      <c r="D32">
        <f>SUM(D24:D30)</f>
        <v>-215</v>
      </c>
      <c r="E32">
        <f>SUM(Table6[[#Totals],[รายรับ]:[รายจ่าย]])</f>
        <v>185</v>
      </c>
    </row>
  </sheetData>
  <phoneticPr fontId="4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7C78-AAD7-4777-94FC-05ED95677BC0}">
  <dimension ref="A1:D6"/>
  <sheetViews>
    <sheetView workbookViewId="0">
      <selection activeCell="A4" sqref="A4"/>
    </sheetView>
  </sheetViews>
  <sheetFormatPr defaultRowHeight="15" x14ac:dyDescent="0.25"/>
  <sheetData>
    <row r="1" spans="1:4" x14ac:dyDescent="0.25">
      <c r="A1">
        <v>15</v>
      </c>
    </row>
    <row r="2" spans="1:4" x14ac:dyDescent="0.25">
      <c r="A2">
        <v>23</v>
      </c>
      <c r="C2" t="s">
        <v>11</v>
      </c>
      <c r="D2">
        <f>AVERAGE(A1:A6)</f>
        <v>46</v>
      </c>
    </row>
    <row r="3" spans="1:4" x14ac:dyDescent="0.25">
      <c r="A3">
        <v>100</v>
      </c>
    </row>
    <row r="4" spans="1:4" x14ac:dyDescent="0.25">
      <c r="A4">
        <v>64</v>
      </c>
    </row>
    <row r="5" spans="1:4" x14ac:dyDescent="0.25">
      <c r="A5">
        <v>52</v>
      </c>
    </row>
    <row r="6" spans="1:4" x14ac:dyDescent="0.25">
      <c r="A6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862F-262B-47A6-9C36-88879E4933D5}">
  <dimension ref="A1:E10"/>
  <sheetViews>
    <sheetView workbookViewId="0">
      <selection activeCell="E3" sqref="E3"/>
    </sheetView>
  </sheetViews>
  <sheetFormatPr defaultRowHeight="15" x14ac:dyDescent="0.25"/>
  <sheetData>
    <row r="1" spans="1:5" x14ac:dyDescent="0.25">
      <c r="A1">
        <v>1</v>
      </c>
      <c r="D1" t="s">
        <v>12</v>
      </c>
      <c r="E1">
        <f>MAX(A1:A10)</f>
        <v>10</v>
      </c>
    </row>
    <row r="2" spans="1:5" x14ac:dyDescent="0.25">
      <c r="A2">
        <v>2</v>
      </c>
      <c r="D2" t="s">
        <v>13</v>
      </c>
      <c r="E2">
        <f>MIN(A1:A10)</f>
        <v>1</v>
      </c>
    </row>
    <row r="3" spans="1:5" x14ac:dyDescent="0.25">
      <c r="A3">
        <v>3</v>
      </c>
    </row>
    <row r="4" spans="1:5" x14ac:dyDescent="0.25">
      <c r="A4">
        <v>4</v>
      </c>
    </row>
    <row r="5" spans="1:5" x14ac:dyDescent="0.25">
      <c r="A5">
        <v>5</v>
      </c>
    </row>
    <row r="6" spans="1:5" x14ac:dyDescent="0.25">
      <c r="A6">
        <v>6</v>
      </c>
    </row>
    <row r="7" spans="1:5" x14ac:dyDescent="0.25">
      <c r="A7">
        <v>7</v>
      </c>
    </row>
    <row r="8" spans="1:5" x14ac:dyDescent="0.25">
      <c r="A8">
        <v>8</v>
      </c>
    </row>
    <row r="9" spans="1:5" x14ac:dyDescent="0.25">
      <c r="A9">
        <v>9</v>
      </c>
    </row>
    <row r="10" spans="1:5" x14ac:dyDescent="0.25">
      <c r="A10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A88F-7BA9-46E3-8D72-01816A010694}">
  <dimension ref="A1:F14"/>
  <sheetViews>
    <sheetView workbookViewId="0">
      <selection activeCell="F3" sqref="F3"/>
    </sheetView>
  </sheetViews>
  <sheetFormatPr defaultRowHeight="15" x14ac:dyDescent="0.25"/>
  <cols>
    <col min="2" max="2" width="15.5703125" customWidth="1"/>
    <col min="6" max="6" width="37.7109375" customWidth="1"/>
  </cols>
  <sheetData>
    <row r="1" spans="1:6" x14ac:dyDescent="0.25">
      <c r="A1" s="7" t="s">
        <v>2</v>
      </c>
      <c r="B1" s="8" t="s">
        <v>3</v>
      </c>
      <c r="C1" s="8" t="s">
        <v>4</v>
      </c>
      <c r="D1" s="8" t="s">
        <v>5</v>
      </c>
      <c r="E1" s="9" t="s">
        <v>6</v>
      </c>
      <c r="F1" s="8" t="s">
        <v>38</v>
      </c>
    </row>
    <row r="2" spans="1:6" x14ac:dyDescent="0.25">
      <c r="A2" s="6">
        <v>1</v>
      </c>
      <c r="B2" s="4" t="s">
        <v>7</v>
      </c>
      <c r="C2" s="12">
        <v>50</v>
      </c>
      <c r="D2" s="12"/>
      <c r="E2" s="14" t="s">
        <v>9</v>
      </c>
      <c r="F2" t="str">
        <f>BAHTTEXT(Table14[[#This Row],[รายจ่าย]])</f>
        <v>ศูนย์บาทถ้วน</v>
      </c>
    </row>
    <row r="3" spans="1:6" ht="19.5" x14ac:dyDescent="0.25">
      <c r="A3" s="6">
        <v>2</v>
      </c>
      <c r="B3" s="5" t="s">
        <v>8</v>
      </c>
      <c r="C3" s="12"/>
      <c r="D3" s="12">
        <v>150</v>
      </c>
      <c r="E3" s="14"/>
      <c r="F3" s="21" t="str">
        <f>BAHTTEXT(Table14[[#This Row],[รายจ่าย]])</f>
        <v>หนึ่งร้อยห้าสิบบาทถ้วน</v>
      </c>
    </row>
    <row r="4" spans="1:6" x14ac:dyDescent="0.25">
      <c r="A4" s="6">
        <v>3</v>
      </c>
      <c r="B4" s="5"/>
      <c r="C4" s="12"/>
      <c r="D4" s="12"/>
      <c r="E4" s="14"/>
      <c r="F4" t="str">
        <f>BAHTTEXT(Table14[[#This Row],[รายจ่าย]])</f>
        <v>ศูนย์บาทถ้วน</v>
      </c>
    </row>
    <row r="5" spans="1:6" x14ac:dyDescent="0.25">
      <c r="A5" s="6">
        <v>4</v>
      </c>
      <c r="B5" s="5"/>
      <c r="C5" s="12"/>
      <c r="D5" s="12"/>
      <c r="E5" s="14"/>
      <c r="F5" t="str">
        <f>BAHTTEXT(Table14[[#This Row],[รายจ่าย]])</f>
        <v>ศูนย์บาทถ้วน</v>
      </c>
    </row>
    <row r="6" spans="1:6" x14ac:dyDescent="0.25">
      <c r="A6" s="6">
        <v>5</v>
      </c>
      <c r="B6" s="5"/>
      <c r="C6" s="12"/>
      <c r="D6" s="12"/>
      <c r="E6" s="14"/>
      <c r="F6" t="str">
        <f>BAHTTEXT(Table14[[#This Row],[รายจ่าย]])</f>
        <v>ศูนย์บาทถ้วน</v>
      </c>
    </row>
    <row r="7" spans="1:6" x14ac:dyDescent="0.25">
      <c r="A7" s="6">
        <v>6</v>
      </c>
      <c r="B7" s="5"/>
      <c r="C7" s="12"/>
      <c r="D7" s="12"/>
      <c r="E7" s="14"/>
      <c r="F7" t="str">
        <f>BAHTTEXT(Table14[[#This Row],[รายจ่าย]])</f>
        <v>ศูนย์บาทถ้วน</v>
      </c>
    </row>
    <row r="8" spans="1:6" x14ac:dyDescent="0.25">
      <c r="A8" s="6">
        <v>7</v>
      </c>
      <c r="B8" s="5"/>
      <c r="C8" s="12"/>
      <c r="D8" s="12"/>
      <c r="E8" s="14"/>
      <c r="F8" t="str">
        <f>BAHTTEXT(Table14[[#This Row],[รายจ่าย]])</f>
        <v>ศูนย์บาทถ้วน</v>
      </c>
    </row>
    <row r="9" spans="1:6" x14ac:dyDescent="0.25">
      <c r="A9" s="6">
        <v>8</v>
      </c>
      <c r="B9" s="5"/>
      <c r="C9" s="12"/>
      <c r="D9" s="12"/>
      <c r="E9" s="14"/>
      <c r="F9" t="str">
        <f>BAHTTEXT(Table14[[#This Row],[รายจ่าย]])</f>
        <v>ศูนย์บาทถ้วน</v>
      </c>
    </row>
    <row r="10" spans="1:6" x14ac:dyDescent="0.25">
      <c r="A10" s="6">
        <v>9</v>
      </c>
      <c r="B10" s="5"/>
      <c r="C10" s="12"/>
      <c r="D10" s="12"/>
      <c r="E10" s="14"/>
      <c r="F10" t="str">
        <f>BAHTTEXT(Table14[[#This Row],[รายจ่าย]])</f>
        <v>ศูนย์บาทถ้วน</v>
      </c>
    </row>
    <row r="11" spans="1:6" x14ac:dyDescent="0.25">
      <c r="A11" s="6">
        <v>10</v>
      </c>
      <c r="B11" s="5"/>
      <c r="C11" s="12"/>
      <c r="D11" s="12"/>
      <c r="E11" s="14"/>
      <c r="F11" t="str">
        <f>BAHTTEXT(Table14[[#This Row],[รายจ่าย]])</f>
        <v>ศูนย์บาทถ้วน</v>
      </c>
    </row>
    <row r="12" spans="1:6" x14ac:dyDescent="0.25">
      <c r="A12" s="6">
        <v>11</v>
      </c>
      <c r="B12" s="5"/>
      <c r="C12" s="12"/>
      <c r="D12" s="12"/>
      <c r="E12" s="14"/>
      <c r="F12" t="str">
        <f>BAHTTEXT(Table14[[#This Row],[รายจ่าย]])</f>
        <v>ศูนย์บาทถ้วน</v>
      </c>
    </row>
    <row r="13" spans="1:6" x14ac:dyDescent="0.25">
      <c r="A13" s="6">
        <v>12</v>
      </c>
      <c r="B13" s="11"/>
      <c r="C13" s="13"/>
      <c r="D13" s="13"/>
      <c r="E13" s="15"/>
      <c r="F13" t="str">
        <f>BAHTTEXT(Table14[[#This Row],[รายจ่าย]])</f>
        <v>ศูนย์บาทถ้วน</v>
      </c>
    </row>
    <row r="14" spans="1:6" x14ac:dyDescent="0.25">
      <c r="A14" s="10" t="s">
        <v>10</v>
      </c>
      <c r="B14" s="11"/>
      <c r="C14" s="13"/>
      <c r="D14" s="13"/>
      <c r="E14" s="15">
        <f>SUBTOTAL(103,Table14[วันที่])</f>
        <v>1</v>
      </c>
      <c r="F14" s="4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FB61-084F-4644-A250-95D37A7387A6}">
  <dimension ref="A1:G9"/>
  <sheetViews>
    <sheetView workbookViewId="0">
      <selection activeCell="B10" sqref="B10"/>
    </sheetView>
  </sheetViews>
  <sheetFormatPr defaultRowHeight="15" x14ac:dyDescent="0.25"/>
  <cols>
    <col min="1" max="1" width="47.28515625" customWidth="1"/>
    <col min="2" max="6" width="18.85546875" customWidth="1"/>
    <col min="7" max="7" width="74.5703125" customWidth="1"/>
  </cols>
  <sheetData>
    <row r="1" spans="1:7" ht="42" customHeight="1" x14ac:dyDescent="0.25">
      <c r="A1" s="47" t="s">
        <v>25</v>
      </c>
      <c r="B1" s="47"/>
      <c r="C1" s="47"/>
      <c r="D1" s="47"/>
      <c r="E1" s="47"/>
      <c r="F1" s="47"/>
      <c r="G1" s="47"/>
    </row>
    <row r="2" spans="1:7" ht="19.5" x14ac:dyDescent="0.25">
      <c r="A2" s="21" t="s">
        <v>26</v>
      </c>
      <c r="B2" s="22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3" t="s">
        <v>38</v>
      </c>
    </row>
    <row r="3" spans="1:7" ht="19.5" x14ac:dyDescent="0.25">
      <c r="A3" s="21" t="s">
        <v>32</v>
      </c>
      <c r="B3" s="22">
        <v>25000</v>
      </c>
      <c r="C3" s="22">
        <v>37250</v>
      </c>
      <c r="D3" s="22">
        <v>15700</v>
      </c>
      <c r="E3" s="22">
        <v>23000</v>
      </c>
      <c r="F3" s="22"/>
      <c r="G3" s="21"/>
    </row>
    <row r="4" spans="1:7" ht="19.5" x14ac:dyDescent="0.25">
      <c r="A4" s="21" t="s">
        <v>33</v>
      </c>
      <c r="B4" s="22">
        <v>45000</v>
      </c>
      <c r="C4" s="22">
        <v>24500</v>
      </c>
      <c r="D4" s="22">
        <v>34000</v>
      </c>
      <c r="E4" s="22">
        <v>55000</v>
      </c>
      <c r="F4" s="22"/>
      <c r="G4" s="21"/>
    </row>
    <row r="5" spans="1:7" ht="19.5" x14ac:dyDescent="0.25">
      <c r="A5" s="21" t="s">
        <v>34</v>
      </c>
      <c r="B5" s="22">
        <v>58500</v>
      </c>
      <c r="C5" s="22">
        <v>44000</v>
      </c>
      <c r="D5" s="22">
        <v>26000</v>
      </c>
      <c r="E5" s="22">
        <v>65000</v>
      </c>
      <c r="F5" s="22"/>
      <c r="G5" s="21"/>
    </row>
    <row r="6" spans="1:7" ht="19.5" x14ac:dyDescent="0.25">
      <c r="A6" s="21" t="s">
        <v>35</v>
      </c>
      <c r="B6" s="22">
        <v>35000</v>
      </c>
      <c r="C6" s="22">
        <v>15000</v>
      </c>
      <c r="D6" s="22">
        <v>26000</v>
      </c>
      <c r="E6" s="22">
        <v>47000</v>
      </c>
      <c r="F6" s="22"/>
      <c r="G6" s="21"/>
    </row>
    <row r="7" spans="1:7" ht="19.5" x14ac:dyDescent="0.25">
      <c r="A7" s="21" t="s">
        <v>39</v>
      </c>
      <c r="B7" s="22">
        <f>SUBTOTAL(109,B3:B6)</f>
        <v>163500</v>
      </c>
      <c r="C7" s="22"/>
      <c r="D7" s="22"/>
      <c r="E7" s="22"/>
      <c r="F7" s="22"/>
      <c r="G7" s="21"/>
    </row>
    <row r="8" spans="1:7" ht="19.5" x14ac:dyDescent="0.25">
      <c r="A8" s="21" t="s">
        <v>36</v>
      </c>
      <c r="B8" s="21">
        <f>MAX(B3:B6)</f>
        <v>58500</v>
      </c>
      <c r="C8" s="21"/>
      <c r="D8" s="21"/>
      <c r="E8" s="21"/>
      <c r="F8" s="21"/>
      <c r="G8" s="21"/>
    </row>
    <row r="9" spans="1:7" ht="19.5" x14ac:dyDescent="0.25">
      <c r="A9" s="21" t="s">
        <v>37</v>
      </c>
      <c r="B9" s="21">
        <f>AVERAGE(B3:B6)</f>
        <v>40875</v>
      </c>
      <c r="C9" s="21"/>
      <c r="D9" s="21"/>
      <c r="E9" s="21"/>
      <c r="F9" s="21"/>
      <c r="G9" s="21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06E7-3B52-4621-9E99-37275D7887BA}">
  <dimension ref="A1:G16"/>
  <sheetViews>
    <sheetView workbookViewId="0">
      <selection activeCell="F3" sqref="F3"/>
    </sheetView>
  </sheetViews>
  <sheetFormatPr defaultRowHeight="22.5" x14ac:dyDescent="0.3"/>
  <cols>
    <col min="1" max="1" width="9.140625" style="16"/>
    <col min="2" max="2" width="9.85546875" style="16" bestFit="1" customWidth="1"/>
    <col min="3" max="3" width="18" style="16" customWidth="1"/>
    <col min="4" max="4" width="20.85546875" style="16" customWidth="1"/>
    <col min="5" max="5" width="48.5703125" style="16" customWidth="1"/>
    <col min="6" max="6" width="38.7109375" style="16" customWidth="1"/>
    <col min="7" max="7" width="17.28515625" style="16" customWidth="1"/>
    <col min="8" max="9" width="9.140625" style="16" customWidth="1"/>
    <col min="10" max="16384" width="9.140625" style="16"/>
  </cols>
  <sheetData>
    <row r="1" spans="1:7" x14ac:dyDescent="0.3">
      <c r="A1" s="16" t="s">
        <v>24</v>
      </c>
      <c r="B1" s="16" t="s">
        <v>20</v>
      </c>
      <c r="C1" s="16" t="s">
        <v>21</v>
      </c>
      <c r="D1" s="16" t="s">
        <v>22</v>
      </c>
      <c r="E1" s="16" t="s">
        <v>23</v>
      </c>
      <c r="F1" s="16" t="s">
        <v>38</v>
      </c>
      <c r="G1" s="16" t="s">
        <v>99</v>
      </c>
    </row>
    <row r="2" spans="1:7" x14ac:dyDescent="0.3">
      <c r="A2" s="20">
        <v>1</v>
      </c>
      <c r="B2" s="16" t="s">
        <v>14</v>
      </c>
      <c r="C2" s="16" t="s">
        <v>15</v>
      </c>
      <c r="D2" s="16" t="s">
        <v>16</v>
      </c>
      <c r="E2" s="16" t="str">
        <f>CONCATENATE(Table2[[#This Row],[ชื่อ]]," ",Table2[[#This Row],[นามสกุล]])</f>
        <v>ณัฐกฤษ  ชัยจิรมงคล</v>
      </c>
      <c r="F2" s="16" t="s">
        <v>98</v>
      </c>
      <c r="G2" s="16" t="s">
        <v>16</v>
      </c>
    </row>
    <row r="3" spans="1:7" x14ac:dyDescent="0.3">
      <c r="A3" s="20">
        <v>2</v>
      </c>
      <c r="B3" s="16" t="s">
        <v>14</v>
      </c>
      <c r="C3" s="16" t="s">
        <v>17</v>
      </c>
      <c r="D3" s="16" t="s">
        <v>18</v>
      </c>
      <c r="E3" s="16" t="str">
        <f>CONCATENATE(Table2[[#This Row],[ชื่อ]],"-",Table2[[#This Row],[นามสกุล]])</f>
        <v>ยศศักดิ์-แสงโสภิต</v>
      </c>
      <c r="F3" s="24" t="s">
        <v>17</v>
      </c>
      <c r="G3" s="16" t="s">
        <v>18</v>
      </c>
    </row>
    <row r="4" spans="1:7" x14ac:dyDescent="0.3">
      <c r="G4" s="17"/>
    </row>
    <row r="5" spans="1:7" x14ac:dyDescent="0.3">
      <c r="E5" s="16" t="str">
        <f t="shared" ref="E4:E10" si="0">CONCATENATE(B5," ",C5," ",D5)</f>
        <v xml:space="preserve">  </v>
      </c>
    </row>
    <row r="6" spans="1:7" x14ac:dyDescent="0.3">
      <c r="E6" s="16" t="str">
        <f>CONCATENATE(B6," ",C6," ",D6)</f>
        <v xml:space="preserve">  </v>
      </c>
    </row>
    <row r="7" spans="1:7" x14ac:dyDescent="0.3">
      <c r="E7" s="16" t="str">
        <f t="shared" si="0"/>
        <v xml:space="preserve">  </v>
      </c>
    </row>
    <row r="8" spans="1:7" x14ac:dyDescent="0.3">
      <c r="E8" s="16" t="str">
        <f t="shared" si="0"/>
        <v xml:space="preserve">  </v>
      </c>
    </row>
    <row r="9" spans="1:7" x14ac:dyDescent="0.3">
      <c r="E9" s="16" t="str">
        <f t="shared" si="0"/>
        <v xml:space="preserve">  </v>
      </c>
    </row>
    <row r="10" spans="1:7" x14ac:dyDescent="0.3">
      <c r="E10" s="16" t="str">
        <f t="shared" si="0"/>
        <v xml:space="preserve">  </v>
      </c>
    </row>
    <row r="11" spans="1:7" x14ac:dyDescent="0.3">
      <c r="E11" s="16" t="str">
        <f t="shared" ref="E11:E16" si="1">CONCATENATE(B11," ",C11," ",D11)</f>
        <v xml:space="preserve">  </v>
      </c>
    </row>
    <row r="12" spans="1:7" x14ac:dyDescent="0.3">
      <c r="E12" s="16" t="str">
        <f t="shared" si="1"/>
        <v xml:space="preserve">  </v>
      </c>
    </row>
    <row r="13" spans="1:7" x14ac:dyDescent="0.3">
      <c r="E13" s="16" t="str">
        <f t="shared" si="1"/>
        <v xml:space="preserve">  </v>
      </c>
    </row>
    <row r="14" spans="1:7" x14ac:dyDescent="0.3">
      <c r="E14" s="16" t="str">
        <f t="shared" si="1"/>
        <v xml:space="preserve">  </v>
      </c>
    </row>
    <row r="15" spans="1:7" x14ac:dyDescent="0.3">
      <c r="E15" s="16" t="str">
        <f t="shared" si="1"/>
        <v xml:space="preserve">  </v>
      </c>
    </row>
    <row r="16" spans="1:7" x14ac:dyDescent="0.3">
      <c r="E16" s="16" t="str">
        <f t="shared" si="1"/>
        <v xml:space="preserve">  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5CFF-CC27-4E17-8060-B00F841A064E}">
  <dimension ref="A1:G27"/>
  <sheetViews>
    <sheetView topLeftCell="A15" workbookViewId="0">
      <selection activeCell="D27" sqref="D27"/>
    </sheetView>
  </sheetViews>
  <sheetFormatPr defaultRowHeight="15" x14ac:dyDescent="0.25"/>
  <cols>
    <col min="2" max="2" width="14.5703125" customWidth="1"/>
    <col min="3" max="3" width="30.5703125" customWidth="1"/>
    <col min="4" max="4" width="28.5703125" customWidth="1"/>
    <col min="6" max="6" width="22.85546875" customWidth="1"/>
  </cols>
  <sheetData>
    <row r="1" spans="1:7" ht="15.75" x14ac:dyDescent="0.25">
      <c r="A1" s="25" t="s">
        <v>24</v>
      </c>
      <c r="B1" s="26" t="s">
        <v>43</v>
      </c>
      <c r="C1" s="26" t="s">
        <v>44</v>
      </c>
      <c r="D1" s="27" t="s">
        <v>45</v>
      </c>
    </row>
    <row r="2" spans="1:7" ht="15.75" x14ac:dyDescent="0.25">
      <c r="A2" s="28">
        <v>1</v>
      </c>
      <c r="B2" s="30" t="s">
        <v>46</v>
      </c>
      <c r="C2" s="37">
        <f t="shared" ref="C2:C24" ca="1" si="0">TODAY()</f>
        <v>45498</v>
      </c>
      <c r="D2" s="38">
        <v>200</v>
      </c>
    </row>
    <row r="3" spans="1:7" ht="15.75" x14ac:dyDescent="0.25">
      <c r="A3" s="28">
        <v>2</v>
      </c>
      <c r="B3" s="30" t="s">
        <v>47</v>
      </c>
      <c r="C3" s="39">
        <f t="shared" ca="1" si="0"/>
        <v>45498</v>
      </c>
      <c r="D3" s="38">
        <v>100</v>
      </c>
    </row>
    <row r="4" spans="1:7" ht="15.75" x14ac:dyDescent="0.25">
      <c r="A4" s="28">
        <v>3</v>
      </c>
      <c r="B4" s="30" t="s">
        <v>48</v>
      </c>
      <c r="C4" s="39">
        <f t="shared" ca="1" si="0"/>
        <v>45498</v>
      </c>
      <c r="D4" s="38">
        <v>2500</v>
      </c>
    </row>
    <row r="5" spans="1:7" ht="15.75" x14ac:dyDescent="0.25">
      <c r="A5" s="28">
        <v>4</v>
      </c>
      <c r="B5" s="30" t="s">
        <v>49</v>
      </c>
      <c r="C5" s="39">
        <f t="shared" ca="1" si="0"/>
        <v>45498</v>
      </c>
      <c r="D5" s="38">
        <v>250</v>
      </c>
    </row>
    <row r="6" spans="1:7" ht="15.75" x14ac:dyDescent="0.25">
      <c r="A6" s="28">
        <v>5</v>
      </c>
      <c r="B6" s="30" t="s">
        <v>50</v>
      </c>
      <c r="C6" s="39">
        <f t="shared" ca="1" si="0"/>
        <v>45498</v>
      </c>
      <c r="D6" s="38">
        <v>10</v>
      </c>
      <c r="F6" s="40" t="s">
        <v>51</v>
      </c>
    </row>
    <row r="7" spans="1:7" ht="15.75" x14ac:dyDescent="0.25">
      <c r="A7" s="28">
        <v>6</v>
      </c>
      <c r="B7" s="30" t="s">
        <v>52</v>
      </c>
      <c r="C7" s="39">
        <f t="shared" ca="1" si="0"/>
        <v>45498</v>
      </c>
      <c r="D7" s="38">
        <v>50</v>
      </c>
      <c r="F7" s="40" t="s">
        <v>53</v>
      </c>
    </row>
    <row r="8" spans="1:7" ht="15.75" x14ac:dyDescent="0.25">
      <c r="A8" s="28">
        <v>7</v>
      </c>
      <c r="B8" s="30" t="s">
        <v>54</v>
      </c>
      <c r="C8" s="39">
        <f t="shared" ca="1" si="0"/>
        <v>45498</v>
      </c>
      <c r="D8" s="38">
        <v>150</v>
      </c>
      <c r="F8" s="40" t="s">
        <v>55</v>
      </c>
    </row>
    <row r="9" spans="1:7" ht="15.75" x14ac:dyDescent="0.25">
      <c r="A9" s="28">
        <v>8</v>
      </c>
      <c r="B9" s="30" t="s">
        <v>56</v>
      </c>
      <c r="C9" s="39">
        <f t="shared" ca="1" si="0"/>
        <v>45498</v>
      </c>
      <c r="D9" s="38">
        <v>1500</v>
      </c>
      <c r="F9" s="40" t="s">
        <v>57</v>
      </c>
    </row>
    <row r="10" spans="1:7" ht="15.75" x14ac:dyDescent="0.25">
      <c r="A10" s="28">
        <v>9</v>
      </c>
      <c r="B10" s="30" t="s">
        <v>58</v>
      </c>
      <c r="C10" s="39">
        <f t="shared" ca="1" si="0"/>
        <v>45498</v>
      </c>
      <c r="D10" s="38">
        <v>250</v>
      </c>
      <c r="F10" s="40"/>
    </row>
    <row r="11" spans="1:7" ht="15.75" x14ac:dyDescent="0.25">
      <c r="A11" s="28">
        <v>10</v>
      </c>
      <c r="B11" s="30" t="s">
        <v>59</v>
      </c>
      <c r="C11" s="39">
        <f t="shared" ca="1" si="0"/>
        <v>45498</v>
      </c>
      <c r="D11" s="38">
        <v>1450</v>
      </c>
      <c r="F11" s="40"/>
    </row>
    <row r="12" spans="1:7" ht="15.75" x14ac:dyDescent="0.25">
      <c r="A12" s="28">
        <v>11</v>
      </c>
      <c r="B12" s="30" t="s">
        <v>60</v>
      </c>
      <c r="C12" s="39">
        <f t="shared" ca="1" si="0"/>
        <v>45498</v>
      </c>
      <c r="D12" s="38">
        <v>700</v>
      </c>
      <c r="F12" s="48" t="s">
        <v>61</v>
      </c>
      <c r="G12" s="48"/>
    </row>
    <row r="13" spans="1:7" ht="15.75" x14ac:dyDescent="0.25">
      <c r="A13" s="28">
        <v>12</v>
      </c>
      <c r="B13" s="30" t="s">
        <v>62</v>
      </c>
      <c r="C13" s="39">
        <f t="shared" ca="1" si="0"/>
        <v>45498</v>
      </c>
      <c r="D13" s="38">
        <v>982</v>
      </c>
      <c r="F13" s="40" t="s">
        <v>63</v>
      </c>
      <c r="G13" s="41">
        <v>13</v>
      </c>
    </row>
    <row r="14" spans="1:7" ht="15.75" x14ac:dyDescent="0.25">
      <c r="A14" s="28">
        <v>13</v>
      </c>
      <c r="B14" s="30" t="s">
        <v>64</v>
      </c>
      <c r="C14" s="39">
        <f t="shared" ca="1" si="0"/>
        <v>45498</v>
      </c>
      <c r="D14" s="38">
        <v>500</v>
      </c>
      <c r="F14" s="40" t="s">
        <v>43</v>
      </c>
      <c r="G14" s="42" t="str" cm="1">
        <f t="array" ref="G14">INDEX(Table16[],G13,2)</f>
        <v>m</v>
      </c>
    </row>
    <row r="15" spans="1:7" ht="15.75" x14ac:dyDescent="0.25">
      <c r="A15" s="28">
        <v>14</v>
      </c>
      <c r="B15" s="30" t="s">
        <v>65</v>
      </c>
      <c r="C15" s="39">
        <f t="shared" ca="1" si="0"/>
        <v>45498</v>
      </c>
      <c r="D15" s="38">
        <v>100</v>
      </c>
      <c r="F15" s="40" t="s">
        <v>66</v>
      </c>
      <c r="G15" s="42" cm="1">
        <f t="array" ref="G15">INDEX(Table16[],G13,4)</f>
        <v>500</v>
      </c>
    </row>
    <row r="16" spans="1:7" ht="15.75" x14ac:dyDescent="0.25">
      <c r="A16" s="28">
        <v>15</v>
      </c>
      <c r="B16" s="30" t="s">
        <v>67</v>
      </c>
      <c r="C16" s="39">
        <f t="shared" ca="1" si="0"/>
        <v>45498</v>
      </c>
      <c r="D16" s="38">
        <v>50</v>
      </c>
    </row>
    <row r="17" spans="1:4" ht="15.75" x14ac:dyDescent="0.25">
      <c r="A17" s="28">
        <v>16</v>
      </c>
      <c r="B17" s="30" t="s">
        <v>68</v>
      </c>
      <c r="C17" s="39">
        <f t="shared" ca="1" si="0"/>
        <v>45498</v>
      </c>
      <c r="D17" s="38">
        <v>250</v>
      </c>
    </row>
    <row r="18" spans="1:4" ht="15.75" x14ac:dyDescent="0.25">
      <c r="A18" s="28">
        <v>17</v>
      </c>
      <c r="B18" s="30" t="s">
        <v>69</v>
      </c>
      <c r="C18" s="39">
        <f t="shared" ca="1" si="0"/>
        <v>45498</v>
      </c>
      <c r="D18" s="38">
        <v>100</v>
      </c>
    </row>
    <row r="19" spans="1:4" ht="15.75" x14ac:dyDescent="0.25">
      <c r="A19" s="28">
        <v>18</v>
      </c>
      <c r="B19" s="30" t="s">
        <v>70</v>
      </c>
      <c r="C19" s="39">
        <f t="shared" ca="1" si="0"/>
        <v>45498</v>
      </c>
      <c r="D19" s="38">
        <v>99</v>
      </c>
    </row>
    <row r="20" spans="1:4" ht="15.75" x14ac:dyDescent="0.25">
      <c r="A20" s="28">
        <v>19</v>
      </c>
      <c r="B20" s="30" t="s">
        <v>71</v>
      </c>
      <c r="C20" s="39">
        <f t="shared" ca="1" si="0"/>
        <v>45498</v>
      </c>
      <c r="D20" s="38">
        <v>120</v>
      </c>
    </row>
    <row r="21" spans="1:4" ht="15.75" x14ac:dyDescent="0.25">
      <c r="A21" s="28">
        <v>20</v>
      </c>
      <c r="B21" s="30" t="s">
        <v>72</v>
      </c>
      <c r="C21" s="39">
        <f t="shared" ca="1" si="0"/>
        <v>45498</v>
      </c>
      <c r="D21" s="38">
        <v>150</v>
      </c>
    </row>
    <row r="22" spans="1:4" ht="15.75" x14ac:dyDescent="0.25">
      <c r="A22" s="28">
        <v>21</v>
      </c>
      <c r="B22" s="30" t="s">
        <v>73</v>
      </c>
      <c r="C22" s="39">
        <f t="shared" ca="1" si="0"/>
        <v>45498</v>
      </c>
      <c r="D22" s="38">
        <v>300</v>
      </c>
    </row>
    <row r="23" spans="1:4" ht="15.75" x14ac:dyDescent="0.25">
      <c r="A23" s="28">
        <v>22</v>
      </c>
      <c r="B23" s="30" t="s">
        <v>74</v>
      </c>
      <c r="C23" s="39">
        <f t="shared" ca="1" si="0"/>
        <v>45498</v>
      </c>
      <c r="D23" s="38">
        <v>1000</v>
      </c>
    </row>
    <row r="24" spans="1:4" ht="15.75" x14ac:dyDescent="0.25">
      <c r="A24" s="32">
        <v>23</v>
      </c>
      <c r="B24" s="34" t="s">
        <v>75</v>
      </c>
      <c r="C24" s="43">
        <f t="shared" ca="1" si="0"/>
        <v>45498</v>
      </c>
      <c r="D24" s="44">
        <v>200000</v>
      </c>
    </row>
    <row r="25" spans="1:4" ht="15.75" x14ac:dyDescent="0.25">
      <c r="A25" s="32" t="s">
        <v>10</v>
      </c>
      <c r="B25" s="34"/>
      <c r="C25" s="33"/>
      <c r="D25" s="44">
        <f>SUBTOTAL(109,Table16[จำนวนเงิน])</f>
        <v>210811</v>
      </c>
    </row>
    <row r="26" spans="1:4" ht="15.75" x14ac:dyDescent="0.25">
      <c r="C26" s="40" t="s">
        <v>76</v>
      </c>
    </row>
    <row r="27" spans="1:4" ht="15.75" x14ac:dyDescent="0.25">
      <c r="C27" s="40" t="s">
        <v>77</v>
      </c>
      <c r="D27" s="40">
        <f>IF(Table16[[#Totals],[จำนวนเงิน]]&gt;=20000,Table16[[#Totals],[จำนวนเงิน]]*0.9,Table16[[#Totals],[จำนวนเงิน]])</f>
        <v>189729.9</v>
      </c>
    </row>
  </sheetData>
  <mergeCells count="1">
    <mergeCell ref="F12:G12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7651-4BC9-4B2C-99F0-08E2D8291446}">
  <dimension ref="A1:D15"/>
  <sheetViews>
    <sheetView tabSelected="1" workbookViewId="0">
      <selection activeCell="C9" sqref="C9"/>
    </sheetView>
  </sheetViews>
  <sheetFormatPr defaultRowHeight="15" x14ac:dyDescent="0.25"/>
  <cols>
    <col min="1" max="1" width="12.5703125" customWidth="1"/>
    <col min="2" max="2" width="18.140625" customWidth="1"/>
    <col min="3" max="3" width="19.42578125" customWidth="1"/>
    <col min="4" max="4" width="17" customWidth="1"/>
  </cols>
  <sheetData>
    <row r="1" spans="1:4" ht="19.5" x14ac:dyDescent="0.25">
      <c r="A1" s="45" t="s">
        <v>2</v>
      </c>
      <c r="B1" s="45" t="s">
        <v>78</v>
      </c>
      <c r="C1" s="45" t="s">
        <v>79</v>
      </c>
      <c r="D1" s="45" t="s">
        <v>80</v>
      </c>
    </row>
    <row r="2" spans="1:4" ht="19.5" x14ac:dyDescent="0.25">
      <c r="A2" s="45">
        <v>1</v>
      </c>
      <c r="B2" s="45" t="s">
        <v>81</v>
      </c>
      <c r="C2" s="45">
        <v>85</v>
      </c>
      <c r="D2" s="45" t="str">
        <f>IF(C2&gt;=80,"A",IF(C2&gt;=70,"B",IF(C2&gt;=60,"C",IF(C2&lt;60,"F"))))</f>
        <v>A</v>
      </c>
    </row>
    <row r="3" spans="1:4" ht="19.5" x14ac:dyDescent="0.25">
      <c r="A3" s="45">
        <v>2</v>
      </c>
      <c r="B3" s="45" t="s">
        <v>82</v>
      </c>
      <c r="C3" s="45">
        <v>45</v>
      </c>
      <c r="D3" s="45" t="str">
        <f>IF(C3&gt;=80,"A",IF(C3&gt;=70,"B",IF(C3&gt;=60,"C",IF(C3&lt;60,"F"))))</f>
        <v>F</v>
      </c>
    </row>
    <row r="4" spans="1:4" ht="19.5" x14ac:dyDescent="0.25">
      <c r="A4" s="45">
        <v>3</v>
      </c>
      <c r="B4" s="45" t="s">
        <v>83</v>
      </c>
      <c r="C4" s="45">
        <v>60</v>
      </c>
      <c r="D4" s="45" t="str">
        <f t="shared" ref="D4:D9" si="0">IF(C4&gt;=80,"A",IF(C4&gt;=70,"B",IF(C4&gt;=60,"C",IF(C4&lt;60,"F"))))</f>
        <v>C</v>
      </c>
    </row>
    <row r="5" spans="1:4" ht="19.5" x14ac:dyDescent="0.25">
      <c r="A5" s="45">
        <v>4</v>
      </c>
      <c r="B5" s="45" t="s">
        <v>84</v>
      </c>
      <c r="C5" s="45">
        <v>75</v>
      </c>
      <c r="D5" s="45" t="str">
        <f t="shared" si="0"/>
        <v>B</v>
      </c>
    </row>
    <row r="6" spans="1:4" ht="19.5" x14ac:dyDescent="0.25">
      <c r="A6" s="45">
        <v>5</v>
      </c>
      <c r="B6" s="45" t="s">
        <v>85</v>
      </c>
      <c r="C6" s="45">
        <v>70</v>
      </c>
      <c r="D6" s="45" t="str">
        <f t="shared" si="0"/>
        <v>B</v>
      </c>
    </row>
    <row r="7" spans="1:4" ht="19.5" x14ac:dyDescent="0.25">
      <c r="A7" s="45">
        <v>6</v>
      </c>
      <c r="B7" s="45" t="s">
        <v>86</v>
      </c>
      <c r="C7" s="45">
        <v>65</v>
      </c>
      <c r="D7" s="45" t="str">
        <f t="shared" si="0"/>
        <v>C</v>
      </c>
    </row>
    <row r="8" spans="1:4" ht="19.5" x14ac:dyDescent="0.25">
      <c r="A8" s="45">
        <v>7</v>
      </c>
      <c r="B8" s="45" t="s">
        <v>87</v>
      </c>
      <c r="C8" s="45">
        <v>60</v>
      </c>
      <c r="D8" s="45" t="str">
        <f t="shared" si="0"/>
        <v>C</v>
      </c>
    </row>
    <row r="9" spans="1:4" ht="19.5" x14ac:dyDescent="0.25">
      <c r="A9" s="45">
        <v>8</v>
      </c>
      <c r="B9" s="45" t="s">
        <v>88</v>
      </c>
      <c r="C9" s="45">
        <v>90</v>
      </c>
      <c r="D9" s="45" t="str">
        <f t="shared" si="0"/>
        <v>A</v>
      </c>
    </row>
    <row r="10" spans="1:4" ht="19.5" x14ac:dyDescent="0.25">
      <c r="A10" s="45"/>
      <c r="B10" s="45"/>
      <c r="C10" s="45"/>
      <c r="D10" s="45"/>
    </row>
    <row r="12" spans="1:4" ht="19.5" x14ac:dyDescent="0.25">
      <c r="B12" s="21" t="s">
        <v>89</v>
      </c>
      <c r="C12" s="46" t="s">
        <v>90</v>
      </c>
    </row>
    <row r="13" spans="1:4" ht="18" x14ac:dyDescent="0.25">
      <c r="C13" s="46" t="s">
        <v>91</v>
      </c>
    </row>
    <row r="14" spans="1:4" ht="18" x14ac:dyDescent="0.25">
      <c r="C14" s="46" t="s">
        <v>92</v>
      </c>
    </row>
    <row r="15" spans="1:4" ht="18" x14ac:dyDescent="0.25">
      <c r="C15" s="46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Function sum</vt:lpstr>
      <vt:lpstr>ตกแต่ง Excel</vt:lpstr>
      <vt:lpstr>Average</vt:lpstr>
      <vt:lpstr>Max-Min</vt:lpstr>
      <vt:lpstr>Baht Text</vt:lpstr>
      <vt:lpstr>workshop1</vt:lpstr>
      <vt:lpstr>Concatenate</vt:lpstr>
      <vt:lpstr>index,IF,Else</vt:lpstr>
      <vt:lpstr>ElseIF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CPSD-05</dc:creator>
  <cp:lastModifiedBy>Nattakirt Chaijiramongkol</cp:lastModifiedBy>
  <cp:lastPrinted>2024-07-25T07:26:21Z</cp:lastPrinted>
  <dcterms:created xsi:type="dcterms:W3CDTF">2024-06-27T02:42:15Z</dcterms:created>
  <dcterms:modified xsi:type="dcterms:W3CDTF">2024-07-25T09:22:36Z</dcterms:modified>
</cp:coreProperties>
</file>